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6" i="1" l="1"/>
  <c r="J32" i="1"/>
  <c r="J28" i="1" s="1"/>
  <c r="J36" i="1" s="1"/>
  <c r="J29" i="1"/>
  <c r="I28" i="1"/>
  <c r="I36" i="1" s="1"/>
  <c r="L27" i="1"/>
  <c r="L26" i="1"/>
  <c r="I22" i="1"/>
  <c r="E22" i="1"/>
  <c r="L21" i="1"/>
  <c r="L19" i="1"/>
  <c r="L17" i="1"/>
  <c r="L16" i="1"/>
  <c r="J15" i="1"/>
  <c r="J14" i="1"/>
  <c r="J13" i="1" s="1"/>
  <c r="I9" i="1"/>
  <c r="E9" i="1"/>
  <c r="L8" i="1"/>
  <c r="G8" i="1"/>
  <c r="G9" i="1" s="1"/>
  <c r="E40" i="1" s="1"/>
  <c r="I40" i="1" s="1"/>
  <c r="L6" i="1"/>
  <c r="G6" i="1"/>
  <c r="L4" i="1"/>
  <c r="L9" i="1" s="1"/>
  <c r="L36" i="1" l="1"/>
  <c r="J22" i="1"/>
  <c r="H40" i="1" s="1"/>
  <c r="L13" i="1"/>
  <c r="L22" i="1" s="1"/>
  <c r="G40" i="1"/>
  <c r="J40" i="1" l="1"/>
</calcChain>
</file>

<file path=xl/sharedStrings.xml><?xml version="1.0" encoding="utf-8"?>
<sst xmlns="http://schemas.openxmlformats.org/spreadsheetml/2006/main" count="129" uniqueCount="71">
  <si>
    <t>Содержание мусоропровода</t>
  </si>
  <si>
    <t>1.</t>
  </si>
  <si>
    <t>2.</t>
  </si>
  <si>
    <t>3.</t>
  </si>
  <si>
    <t>4.</t>
  </si>
  <si>
    <t>5.</t>
  </si>
  <si>
    <t>Антенна</t>
  </si>
  <si>
    <t xml:space="preserve">2. </t>
  </si>
  <si>
    <t>Домофон</t>
  </si>
  <si>
    <t>Управление многоквартирным домом</t>
  </si>
  <si>
    <t>Итого по разделу I</t>
  </si>
  <si>
    <t>Итого по разделу II</t>
  </si>
  <si>
    <t>Итого по разделу III</t>
  </si>
  <si>
    <t>Комиссия за обслуживание через терминалы "Платёжка", кассы "Телекомсервис"</t>
  </si>
  <si>
    <t>Содержание и текущий ремонт жилого фонда  и придомовой территории</t>
  </si>
  <si>
    <t xml:space="preserve">Услуги связи </t>
  </si>
  <si>
    <t>Начислено собственникам</t>
  </si>
  <si>
    <t>Оплачено собственниками</t>
  </si>
  <si>
    <t>1.1</t>
  </si>
  <si>
    <t>1.2</t>
  </si>
  <si>
    <t>I. Коммунальные услуги:</t>
  </si>
  <si>
    <t>II. Содержание и текущий ремонт жилого фонда:</t>
  </si>
  <si>
    <t>III. Прочие услуги:</t>
  </si>
  <si>
    <t xml:space="preserve">Программное обеспечение, обслуживание (1С, СБиС) </t>
  </si>
  <si>
    <t>Услуги банка</t>
  </si>
  <si>
    <t>Тариф, руб.</t>
  </si>
  <si>
    <t>Оплачено поставщикам</t>
  </si>
  <si>
    <t xml:space="preserve">Выставлено от поставщиков </t>
  </si>
  <si>
    <t>Задолж-ть собственников на конец периода</t>
  </si>
  <si>
    <t>Задолж-ть перед постав-ми на конец периода</t>
  </si>
  <si>
    <t>ЗП + налоги: Директор, Инженер по эксплуатации, Бухгалтер, Паспортист, Юрист</t>
  </si>
  <si>
    <t>Канцелярия, паспортные бланки, расходники на оргтехнику, почтовые расходы, прочие расходы</t>
  </si>
  <si>
    <t>1.3</t>
  </si>
  <si>
    <t>Компьютерная техника</t>
  </si>
  <si>
    <t>Материалы, инструменты, спец. одежда, хозяйственные товары и средства на содержание ОИ МКД</t>
  </si>
  <si>
    <t>1,12 / 1,80</t>
  </si>
  <si>
    <t>по факту</t>
  </si>
  <si>
    <t>-</t>
  </si>
  <si>
    <t>Перерасчёт</t>
  </si>
  <si>
    <t>Итого предъявлено собственникам (начислено + / -  перерасчет)</t>
  </si>
  <si>
    <r>
      <rPr>
        <sz val="7"/>
        <color theme="1"/>
        <rFont val="Calibri"/>
        <family val="2"/>
        <charset val="204"/>
        <scheme val="minor"/>
      </rPr>
      <t xml:space="preserve">11,51 </t>
    </r>
    <r>
      <rPr>
        <b/>
        <sz val="7"/>
        <color theme="1"/>
        <rFont val="Calibri"/>
        <family val="2"/>
        <charset val="204"/>
        <scheme val="minor"/>
      </rPr>
      <t>/ 9,30</t>
    </r>
  </si>
  <si>
    <r>
      <rPr>
        <sz val="7"/>
        <color theme="1"/>
        <rFont val="Calibri"/>
        <family val="2"/>
        <charset val="204"/>
        <scheme val="minor"/>
      </rPr>
      <t xml:space="preserve">4,00 </t>
    </r>
    <r>
      <rPr>
        <b/>
        <sz val="7"/>
        <color theme="1"/>
        <rFont val="Calibri"/>
        <family val="2"/>
        <charset val="204"/>
        <scheme val="minor"/>
      </rPr>
      <t>/ 6,21</t>
    </r>
  </si>
  <si>
    <r>
      <t xml:space="preserve">В феврале 2013г. сделан перерасчет по данной услуге за 2012 год на сумму </t>
    </r>
    <r>
      <rPr>
        <b/>
        <sz val="5.5"/>
        <color theme="1"/>
        <rFont val="Calibri"/>
        <family val="2"/>
        <charset val="204"/>
        <scheme val="minor"/>
      </rPr>
      <t>к возврату собственникам 54 229,94 руб.</t>
    </r>
  </si>
  <si>
    <t>ЗП + налоги: Слесарь, Электрик, Дворник, Мусоропроводчик, Уборщицик МОП, Диспетчер, Садовник</t>
  </si>
  <si>
    <t xml:space="preserve">Аварийно-техническая служба, ООО "Ива" </t>
  </si>
  <si>
    <t>Содержание и текущий ремонт лифтов ООО "ВостокЛифт"</t>
  </si>
  <si>
    <t>Содержание и ремонт автоматических противопожарных систем, ООО "НТР"</t>
  </si>
  <si>
    <t>Вывоз ТБО, ООО "Линос"</t>
  </si>
  <si>
    <t>Электроэнергия, ОАО "Красноярскэнергосбыт"</t>
  </si>
  <si>
    <t>Холодная вода, ООО "КрасКом"</t>
  </si>
  <si>
    <t xml:space="preserve">Стоки, ООО "КрасКом" </t>
  </si>
  <si>
    <t>Горячая вода, ОАО "КТК"</t>
  </si>
  <si>
    <t>Отопление, ОАО "КТК"</t>
  </si>
  <si>
    <t>Обслуживание общ. домовых счётчиков ООО "Красэнергосервис"</t>
  </si>
  <si>
    <t>1.4</t>
  </si>
  <si>
    <t>И Т О Г О по разделам  I, II, III</t>
  </si>
  <si>
    <t>ТАБЛИЦА №1</t>
  </si>
  <si>
    <t>ТАБЛИЦА №2</t>
  </si>
  <si>
    <t>ТАБЛИЦА №3</t>
  </si>
  <si>
    <t>ТАБЛИЦА №4</t>
  </si>
  <si>
    <t>см. табл. №4</t>
  </si>
  <si>
    <t xml:space="preserve">3. </t>
  </si>
  <si>
    <t>3.1</t>
  </si>
  <si>
    <t>3.2</t>
  </si>
  <si>
    <t>3.3</t>
  </si>
  <si>
    <t>3.4</t>
  </si>
  <si>
    <t>3.5</t>
  </si>
  <si>
    <t>3.6</t>
  </si>
  <si>
    <t>3.7</t>
  </si>
  <si>
    <t>Итого начислено собственникам</t>
  </si>
  <si>
    <t>Отчет Управляющей компании "ФРЕГАТ" об исполнении договора управления многоквартирным домом  по адресу: г. Красноярск, пер. Якорный, 17А за 2012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</si>
</sst>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5.5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5.5"/>
      <color theme="1"/>
      <name val="Calibri"/>
      <family val="2"/>
      <charset val="204"/>
      <scheme val="minor"/>
    </font>
    <font>
      <sz val="6.5"/>
      <color theme="1"/>
      <name val="Calibri"/>
      <family val="2"/>
      <charset val="204"/>
      <scheme val="minor"/>
    </font>
    <font>
      <sz val="7.5"/>
      <color theme="1"/>
      <name val="Calibri"/>
      <family val="2"/>
      <charset val="204"/>
      <scheme val="minor"/>
    </font>
    <font>
      <b/>
      <sz val="7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137" zoomScaleNormal="137" workbookViewId="0">
      <selection activeCell="D13" sqref="D13:D17"/>
    </sheetView>
  </sheetViews>
  <sheetFormatPr defaultRowHeight="9" x14ac:dyDescent="0.25"/>
  <cols>
    <col min="1" max="2" width="2.140625" style="2" customWidth="1"/>
    <col min="3" max="3" width="35.42578125" style="2" customWidth="1"/>
    <col min="4" max="4" width="8.5703125" style="2" customWidth="1"/>
    <col min="5" max="5" width="9.85546875" style="2" customWidth="1"/>
    <col min="6" max="6" width="14.85546875" style="2" customWidth="1"/>
    <col min="7" max="7" width="12" style="2" customWidth="1"/>
    <col min="8" max="10" width="10.7109375" style="2" customWidth="1"/>
    <col min="11" max="11" width="12" style="2" customWidth="1"/>
    <col min="12" max="12" width="10.7109375" style="2" customWidth="1"/>
    <col min="13" max="16384" width="9.140625" style="2"/>
  </cols>
  <sheetData>
    <row r="1" spans="1:14" ht="10.5" customHeight="1" x14ac:dyDescent="0.25">
      <c r="A1" s="48" t="s">
        <v>70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10.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 t="s">
        <v>56</v>
      </c>
    </row>
    <row r="3" spans="1:14" ht="34.5" customHeight="1" x14ac:dyDescent="0.25">
      <c r="A3" s="38" t="s">
        <v>20</v>
      </c>
      <c r="B3" s="38"/>
      <c r="C3" s="39"/>
      <c r="D3" s="3" t="s">
        <v>25</v>
      </c>
      <c r="E3" s="3" t="s">
        <v>16</v>
      </c>
      <c r="F3" s="3" t="s">
        <v>38</v>
      </c>
      <c r="G3" s="3" t="s">
        <v>39</v>
      </c>
      <c r="H3" s="3" t="s">
        <v>17</v>
      </c>
      <c r="I3" s="3" t="s">
        <v>27</v>
      </c>
      <c r="J3" s="3" t="s">
        <v>26</v>
      </c>
      <c r="K3" s="3" t="s">
        <v>28</v>
      </c>
      <c r="L3" s="3" t="s">
        <v>29</v>
      </c>
    </row>
    <row r="4" spans="1:14" ht="32.25" customHeight="1" x14ac:dyDescent="0.25">
      <c r="A4" s="4" t="s">
        <v>1</v>
      </c>
      <c r="B4" s="4" t="s">
        <v>52</v>
      </c>
      <c r="C4" s="4"/>
      <c r="D4" s="5" t="s">
        <v>36</v>
      </c>
      <c r="E4" s="49">
        <v>476914.25</v>
      </c>
      <c r="F4" s="1" t="s">
        <v>42</v>
      </c>
      <c r="G4" s="54">
        <v>422684.31</v>
      </c>
      <c r="H4" s="67" t="s">
        <v>60</v>
      </c>
      <c r="I4" s="49">
        <v>419686.61</v>
      </c>
      <c r="J4" s="49" t="s">
        <v>37</v>
      </c>
      <c r="K4" s="67" t="s">
        <v>60</v>
      </c>
      <c r="L4" s="49">
        <f>I4</f>
        <v>419686.61</v>
      </c>
    </row>
    <row r="5" spans="1:14" ht="11.25" customHeight="1" x14ac:dyDescent="0.25">
      <c r="A5" s="4" t="s">
        <v>2</v>
      </c>
      <c r="B5" s="4" t="s">
        <v>51</v>
      </c>
      <c r="C5" s="4"/>
      <c r="D5" s="4">
        <v>71.540000000000006</v>
      </c>
      <c r="E5" s="50"/>
      <c r="F5" s="15" t="s">
        <v>37</v>
      </c>
      <c r="G5" s="55"/>
      <c r="H5" s="68"/>
      <c r="I5" s="50"/>
      <c r="J5" s="50"/>
      <c r="K5" s="68"/>
      <c r="L5" s="50"/>
    </row>
    <row r="6" spans="1:14" ht="9.75" customHeight="1" x14ac:dyDescent="0.25">
      <c r="A6" s="4" t="s">
        <v>3</v>
      </c>
      <c r="B6" s="4" t="s">
        <v>49</v>
      </c>
      <c r="C6" s="4"/>
      <c r="D6" s="4">
        <v>12.32</v>
      </c>
      <c r="E6" s="49">
        <v>50352.27</v>
      </c>
      <c r="F6" s="7" t="s">
        <v>37</v>
      </c>
      <c r="G6" s="49">
        <f>E6</f>
        <v>50352.27</v>
      </c>
      <c r="H6" s="68"/>
      <c r="I6" s="49">
        <v>46874.78</v>
      </c>
      <c r="J6" s="49" t="s">
        <v>37</v>
      </c>
      <c r="K6" s="68"/>
      <c r="L6" s="49">
        <f>I6</f>
        <v>46874.78</v>
      </c>
      <c r="N6" s="14"/>
    </row>
    <row r="7" spans="1:14" ht="11.25" customHeight="1" x14ac:dyDescent="0.25">
      <c r="A7" s="4" t="s">
        <v>4</v>
      </c>
      <c r="B7" s="4" t="s">
        <v>50</v>
      </c>
      <c r="C7" s="4"/>
      <c r="D7" s="4">
        <v>8.83</v>
      </c>
      <c r="E7" s="50"/>
      <c r="F7" s="21" t="s">
        <v>37</v>
      </c>
      <c r="G7" s="50"/>
      <c r="H7" s="68"/>
      <c r="I7" s="50"/>
      <c r="J7" s="50"/>
      <c r="K7" s="68"/>
      <c r="L7" s="50"/>
    </row>
    <row r="8" spans="1:14" ht="11.25" customHeight="1" x14ac:dyDescent="0.25">
      <c r="A8" s="4" t="s">
        <v>5</v>
      </c>
      <c r="B8" s="4" t="s">
        <v>48</v>
      </c>
      <c r="C8" s="4"/>
      <c r="D8" s="5" t="s">
        <v>35</v>
      </c>
      <c r="E8" s="6">
        <v>98189.48</v>
      </c>
      <c r="F8" s="7" t="s">
        <v>37</v>
      </c>
      <c r="G8" s="7">
        <f>E8</f>
        <v>98189.48</v>
      </c>
      <c r="H8" s="68"/>
      <c r="I8" s="6">
        <v>128808.89</v>
      </c>
      <c r="J8" s="7" t="s">
        <v>37</v>
      </c>
      <c r="K8" s="68"/>
      <c r="L8" s="6">
        <f>I8</f>
        <v>128808.89</v>
      </c>
    </row>
    <row r="9" spans="1:14" ht="12" customHeight="1" x14ac:dyDescent="0.25">
      <c r="A9" s="42" t="s">
        <v>10</v>
      </c>
      <c r="B9" s="43"/>
      <c r="C9" s="43"/>
      <c r="D9" s="44"/>
      <c r="E9" s="8">
        <f>SUM(E4:E8)</f>
        <v>625456</v>
      </c>
      <c r="F9" s="8">
        <v>-54229.94</v>
      </c>
      <c r="G9" s="13">
        <f>SUM(G4:G8)</f>
        <v>571226.06000000006</v>
      </c>
      <c r="H9" s="69"/>
      <c r="I9" s="8">
        <f>SUM(I4:I8)</f>
        <v>595370.28</v>
      </c>
      <c r="J9" s="13" t="s">
        <v>37</v>
      </c>
      <c r="K9" s="69"/>
      <c r="L9" s="8">
        <f>SUM(L4:L8)</f>
        <v>595370.28</v>
      </c>
    </row>
    <row r="10" spans="1:14" ht="6" customHeight="1" x14ac:dyDescent="0.25">
      <c r="A10" s="24"/>
      <c r="B10" s="24"/>
      <c r="C10" s="24"/>
      <c r="D10" s="24"/>
      <c r="E10" s="25"/>
      <c r="F10" s="25"/>
      <c r="G10" s="19"/>
      <c r="H10" s="25"/>
      <c r="I10" s="25"/>
      <c r="J10" s="19"/>
      <c r="K10" s="25"/>
      <c r="L10" s="25"/>
    </row>
    <row r="11" spans="1:14" ht="9" customHeight="1" x14ac:dyDescent="0.25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20" t="s">
        <v>57</v>
      </c>
    </row>
    <row r="12" spans="1:14" ht="29.25" customHeight="1" x14ac:dyDescent="0.25">
      <c r="A12" s="52" t="s">
        <v>21</v>
      </c>
      <c r="B12" s="52"/>
      <c r="C12" s="53"/>
      <c r="D12" s="3" t="s">
        <v>25</v>
      </c>
      <c r="E12" s="58" t="s">
        <v>16</v>
      </c>
      <c r="F12" s="59"/>
      <c r="G12" s="60"/>
      <c r="H12" s="3" t="s">
        <v>17</v>
      </c>
      <c r="I12" s="3" t="s">
        <v>27</v>
      </c>
      <c r="J12" s="3" t="s">
        <v>26</v>
      </c>
      <c r="K12" s="3" t="s">
        <v>28</v>
      </c>
      <c r="L12" s="3" t="s">
        <v>29</v>
      </c>
    </row>
    <row r="13" spans="1:14" ht="22.5" customHeight="1" x14ac:dyDescent="0.25">
      <c r="A13" s="11" t="s">
        <v>1</v>
      </c>
      <c r="B13" s="46" t="s">
        <v>14</v>
      </c>
      <c r="C13" s="47"/>
      <c r="D13" s="61" t="s">
        <v>40</v>
      </c>
      <c r="E13" s="30">
        <v>145903.04999999999</v>
      </c>
      <c r="F13" s="31"/>
      <c r="G13" s="32"/>
      <c r="H13" s="67" t="s">
        <v>60</v>
      </c>
      <c r="I13" s="8">
        <v>139123.47</v>
      </c>
      <c r="J13" s="8">
        <f>J14+J15</f>
        <v>117588.70999999999</v>
      </c>
      <c r="K13" s="67" t="s">
        <v>60</v>
      </c>
      <c r="L13" s="8">
        <f>I13-J13</f>
        <v>21534.760000000009</v>
      </c>
    </row>
    <row r="14" spans="1:14" ht="20.25" customHeight="1" x14ac:dyDescent="0.25">
      <c r="A14" s="51" t="s">
        <v>18</v>
      </c>
      <c r="B14" s="51"/>
      <c r="C14" s="16" t="s">
        <v>34</v>
      </c>
      <c r="D14" s="62"/>
      <c r="E14" s="33"/>
      <c r="F14" s="34"/>
      <c r="G14" s="35"/>
      <c r="H14" s="68"/>
      <c r="I14" s="6">
        <v>9133.4500000000007</v>
      </c>
      <c r="J14" s="6">
        <f>I14</f>
        <v>9133.4500000000007</v>
      </c>
      <c r="K14" s="68"/>
      <c r="L14" s="7" t="s">
        <v>37</v>
      </c>
    </row>
    <row r="15" spans="1:14" ht="20.25" customHeight="1" x14ac:dyDescent="0.25">
      <c r="A15" s="56" t="s">
        <v>19</v>
      </c>
      <c r="B15" s="57"/>
      <c r="C15" s="17" t="s">
        <v>43</v>
      </c>
      <c r="D15" s="62"/>
      <c r="E15" s="33"/>
      <c r="F15" s="34"/>
      <c r="G15" s="35"/>
      <c r="H15" s="68"/>
      <c r="I15" s="6">
        <v>108455.26</v>
      </c>
      <c r="J15" s="6">
        <f>I15</f>
        <v>108455.26</v>
      </c>
      <c r="K15" s="68"/>
      <c r="L15" s="7" t="s">
        <v>37</v>
      </c>
    </row>
    <row r="16" spans="1:14" ht="12" customHeight="1" x14ac:dyDescent="0.25">
      <c r="A16" s="51" t="s">
        <v>32</v>
      </c>
      <c r="B16" s="51"/>
      <c r="C16" s="16" t="s">
        <v>44</v>
      </c>
      <c r="D16" s="62"/>
      <c r="E16" s="33"/>
      <c r="F16" s="34"/>
      <c r="G16" s="35"/>
      <c r="H16" s="68"/>
      <c r="I16" s="6">
        <v>9050.76</v>
      </c>
      <c r="J16" s="7" t="s">
        <v>37</v>
      </c>
      <c r="K16" s="68"/>
      <c r="L16" s="6">
        <f>I16</f>
        <v>9050.76</v>
      </c>
    </row>
    <row r="17" spans="1:12" ht="20.25" customHeight="1" x14ac:dyDescent="0.25">
      <c r="A17" s="51" t="s">
        <v>54</v>
      </c>
      <c r="B17" s="51"/>
      <c r="C17" s="16" t="s">
        <v>53</v>
      </c>
      <c r="D17" s="63"/>
      <c r="E17" s="64"/>
      <c r="F17" s="65"/>
      <c r="G17" s="66"/>
      <c r="H17" s="68"/>
      <c r="I17" s="6">
        <v>12484</v>
      </c>
      <c r="J17" s="7" t="s">
        <v>37</v>
      </c>
      <c r="K17" s="68"/>
      <c r="L17" s="6">
        <f>I17</f>
        <v>12484</v>
      </c>
    </row>
    <row r="18" spans="1:12" ht="11.25" customHeight="1" x14ac:dyDescent="0.25">
      <c r="A18" s="11" t="s">
        <v>2</v>
      </c>
      <c r="B18" s="11" t="s">
        <v>0</v>
      </c>
      <c r="C18" s="11"/>
      <c r="D18" s="11">
        <v>0.89</v>
      </c>
      <c r="E18" s="27">
        <v>13962.69</v>
      </c>
      <c r="F18" s="28"/>
      <c r="G18" s="29"/>
      <c r="H18" s="68"/>
      <c r="I18" s="13" t="s">
        <v>37</v>
      </c>
      <c r="J18" s="13" t="s">
        <v>37</v>
      </c>
      <c r="K18" s="68"/>
      <c r="L18" s="13" t="s">
        <v>37</v>
      </c>
    </row>
    <row r="19" spans="1:12" ht="9.75" customHeight="1" x14ac:dyDescent="0.25">
      <c r="A19" s="11" t="s">
        <v>3</v>
      </c>
      <c r="B19" s="46" t="s">
        <v>45</v>
      </c>
      <c r="C19" s="47"/>
      <c r="D19" s="18">
        <v>4.79</v>
      </c>
      <c r="E19" s="30">
        <v>75147.839999999997</v>
      </c>
      <c r="F19" s="31"/>
      <c r="G19" s="32"/>
      <c r="H19" s="68"/>
      <c r="I19" s="8">
        <v>72000</v>
      </c>
      <c r="J19" s="13" t="s">
        <v>37</v>
      </c>
      <c r="K19" s="68"/>
      <c r="L19" s="8">
        <f>I19</f>
        <v>72000</v>
      </c>
    </row>
    <row r="20" spans="1:12" ht="18.75" customHeight="1" x14ac:dyDescent="0.25">
      <c r="A20" s="11" t="s">
        <v>4</v>
      </c>
      <c r="B20" s="46" t="s">
        <v>46</v>
      </c>
      <c r="C20" s="47"/>
      <c r="D20" s="12">
        <v>1.54</v>
      </c>
      <c r="E20" s="27">
        <v>23073.21</v>
      </c>
      <c r="F20" s="28"/>
      <c r="G20" s="29"/>
      <c r="H20" s="68"/>
      <c r="I20" s="13" t="s">
        <v>37</v>
      </c>
      <c r="J20" s="13" t="s">
        <v>37</v>
      </c>
      <c r="K20" s="68"/>
      <c r="L20" s="13" t="s">
        <v>37</v>
      </c>
    </row>
    <row r="21" spans="1:12" ht="9.75" customHeight="1" x14ac:dyDescent="0.25">
      <c r="A21" s="11" t="s">
        <v>5</v>
      </c>
      <c r="B21" s="11" t="s">
        <v>47</v>
      </c>
      <c r="C21" s="11"/>
      <c r="D21" s="11">
        <v>2.0299999999999998</v>
      </c>
      <c r="E21" s="27">
        <v>30414.81</v>
      </c>
      <c r="F21" s="28"/>
      <c r="G21" s="29"/>
      <c r="H21" s="68"/>
      <c r="I21" s="8">
        <v>8291.25</v>
      </c>
      <c r="J21" s="13" t="s">
        <v>37</v>
      </c>
      <c r="K21" s="68"/>
      <c r="L21" s="8">
        <f>I21</f>
        <v>8291.25</v>
      </c>
    </row>
    <row r="22" spans="1:12" ht="18.75" customHeight="1" x14ac:dyDescent="0.25">
      <c r="A22" s="42" t="s">
        <v>11</v>
      </c>
      <c r="B22" s="43"/>
      <c r="C22" s="43"/>
      <c r="D22" s="44"/>
      <c r="E22" s="27">
        <f>E13+E18+E19+E20+E21</f>
        <v>288501.59999999998</v>
      </c>
      <c r="F22" s="28"/>
      <c r="G22" s="29"/>
      <c r="H22" s="69"/>
      <c r="I22" s="8">
        <f>I13+I19+I21</f>
        <v>219414.72</v>
      </c>
      <c r="J22" s="8">
        <f>J13</f>
        <v>117588.70999999999</v>
      </c>
      <c r="K22" s="69"/>
      <c r="L22" s="8">
        <f>L13+L19+L21</f>
        <v>101826.01000000001</v>
      </c>
    </row>
    <row r="23" spans="1:12" ht="7.5" customHeight="1" x14ac:dyDescent="0.25">
      <c r="E23" s="14"/>
      <c r="F23" s="14"/>
      <c r="G23" s="14"/>
      <c r="H23" s="14"/>
      <c r="I23" s="14"/>
      <c r="J23" s="14"/>
      <c r="K23" s="14"/>
      <c r="L23" s="14"/>
    </row>
    <row r="24" spans="1:12" ht="9" customHeight="1" x14ac:dyDescent="0.25">
      <c r="E24" s="14"/>
      <c r="F24" s="14"/>
      <c r="G24" s="14"/>
      <c r="H24" s="14"/>
      <c r="I24" s="14"/>
      <c r="J24" s="14"/>
      <c r="K24" s="14"/>
      <c r="L24" s="20" t="s">
        <v>58</v>
      </c>
    </row>
    <row r="25" spans="1:12" ht="27.75" customHeight="1" x14ac:dyDescent="0.25">
      <c r="A25" s="38" t="s">
        <v>22</v>
      </c>
      <c r="B25" s="38"/>
      <c r="C25" s="39"/>
      <c r="D25" s="3" t="s">
        <v>25</v>
      </c>
      <c r="E25" s="58" t="s">
        <v>16</v>
      </c>
      <c r="F25" s="59"/>
      <c r="G25" s="60"/>
      <c r="H25" s="3" t="s">
        <v>17</v>
      </c>
      <c r="I25" s="3" t="s">
        <v>27</v>
      </c>
      <c r="J25" s="3" t="s">
        <v>26</v>
      </c>
      <c r="K25" s="3" t="s">
        <v>28</v>
      </c>
      <c r="L25" s="3" t="s">
        <v>29</v>
      </c>
    </row>
    <row r="26" spans="1:12" ht="9.75" customHeight="1" x14ac:dyDescent="0.25">
      <c r="A26" s="11" t="s">
        <v>1</v>
      </c>
      <c r="B26" s="11" t="s">
        <v>6</v>
      </c>
      <c r="C26" s="11"/>
      <c r="D26" s="13">
        <v>20</v>
      </c>
      <c r="E26" s="27">
        <v>4440</v>
      </c>
      <c r="F26" s="28"/>
      <c r="G26" s="29"/>
      <c r="H26" s="67" t="s">
        <v>60</v>
      </c>
      <c r="I26" s="8">
        <v>3860</v>
      </c>
      <c r="J26" s="36" t="s">
        <v>37</v>
      </c>
      <c r="K26" s="67" t="s">
        <v>60</v>
      </c>
      <c r="L26" s="8">
        <f>I26</f>
        <v>3860</v>
      </c>
    </row>
    <row r="27" spans="1:12" ht="9.75" customHeight="1" x14ac:dyDescent="0.25">
      <c r="A27" s="11" t="s">
        <v>7</v>
      </c>
      <c r="B27" s="11" t="s">
        <v>8</v>
      </c>
      <c r="C27" s="11"/>
      <c r="D27" s="13">
        <v>30</v>
      </c>
      <c r="E27" s="27">
        <v>7200</v>
      </c>
      <c r="F27" s="28"/>
      <c r="G27" s="29"/>
      <c r="H27" s="68"/>
      <c r="I27" s="8">
        <v>6000</v>
      </c>
      <c r="J27" s="37"/>
      <c r="K27" s="68"/>
      <c r="L27" s="26">
        <f>I27</f>
        <v>6000</v>
      </c>
    </row>
    <row r="28" spans="1:12" ht="9.75" customHeight="1" x14ac:dyDescent="0.25">
      <c r="A28" s="11" t="s">
        <v>61</v>
      </c>
      <c r="B28" s="46" t="s">
        <v>9</v>
      </c>
      <c r="C28" s="47"/>
      <c r="D28" s="70" t="s">
        <v>41</v>
      </c>
      <c r="E28" s="30">
        <v>97425.59</v>
      </c>
      <c r="F28" s="31"/>
      <c r="G28" s="32"/>
      <c r="H28" s="68"/>
      <c r="I28" s="13">
        <f>I29+I30+I31+I32+I33+I35+I34</f>
        <v>86572.75</v>
      </c>
      <c r="J28" s="13">
        <f>J29+J30+J31+J32+J33+J34+J35</f>
        <v>86572.75</v>
      </c>
      <c r="K28" s="68"/>
      <c r="L28" s="13" t="s">
        <v>37</v>
      </c>
    </row>
    <row r="29" spans="1:12" ht="20.25" customHeight="1" x14ac:dyDescent="0.25">
      <c r="A29" s="40" t="s">
        <v>62</v>
      </c>
      <c r="B29" s="41"/>
      <c r="C29" s="16" t="s">
        <v>30</v>
      </c>
      <c r="D29" s="70"/>
      <c r="E29" s="33"/>
      <c r="F29" s="34"/>
      <c r="G29" s="35"/>
      <c r="H29" s="68"/>
      <c r="I29" s="6">
        <v>71841.14</v>
      </c>
      <c r="J29" s="6">
        <f>I29</f>
        <v>71841.14</v>
      </c>
      <c r="K29" s="68"/>
      <c r="L29" s="13" t="s">
        <v>37</v>
      </c>
    </row>
    <row r="30" spans="1:12" ht="9.75" customHeight="1" x14ac:dyDescent="0.25">
      <c r="A30" s="40" t="s">
        <v>63</v>
      </c>
      <c r="B30" s="41"/>
      <c r="C30" s="4" t="s">
        <v>15</v>
      </c>
      <c r="D30" s="70"/>
      <c r="E30" s="33"/>
      <c r="F30" s="34"/>
      <c r="G30" s="35"/>
      <c r="H30" s="68"/>
      <c r="I30" s="6">
        <v>1500</v>
      </c>
      <c r="J30" s="6">
        <v>1500</v>
      </c>
      <c r="K30" s="68"/>
      <c r="L30" s="13" t="s">
        <v>37</v>
      </c>
    </row>
    <row r="31" spans="1:12" ht="9.75" customHeight="1" x14ac:dyDescent="0.25">
      <c r="A31" s="40" t="s">
        <v>64</v>
      </c>
      <c r="B31" s="41"/>
      <c r="C31" s="4" t="s">
        <v>24</v>
      </c>
      <c r="D31" s="70"/>
      <c r="E31" s="33"/>
      <c r="F31" s="34"/>
      <c r="G31" s="35"/>
      <c r="H31" s="68"/>
      <c r="I31" s="6">
        <v>1500</v>
      </c>
      <c r="J31" s="6">
        <v>1500</v>
      </c>
      <c r="K31" s="68"/>
      <c r="L31" s="13" t="s">
        <v>37</v>
      </c>
    </row>
    <row r="32" spans="1:12" ht="17.25" customHeight="1" x14ac:dyDescent="0.25">
      <c r="A32" s="40" t="s">
        <v>65</v>
      </c>
      <c r="B32" s="41"/>
      <c r="C32" s="16" t="s">
        <v>31</v>
      </c>
      <c r="D32" s="70"/>
      <c r="E32" s="33"/>
      <c r="F32" s="34"/>
      <c r="G32" s="35"/>
      <c r="H32" s="68"/>
      <c r="I32" s="6">
        <v>1566.61</v>
      </c>
      <c r="J32" s="6">
        <f>I32</f>
        <v>1566.61</v>
      </c>
      <c r="K32" s="68"/>
      <c r="L32" s="13" t="s">
        <v>37</v>
      </c>
    </row>
    <row r="33" spans="1:12" ht="9.75" customHeight="1" x14ac:dyDescent="0.25">
      <c r="A33" s="40" t="s">
        <v>66</v>
      </c>
      <c r="B33" s="41"/>
      <c r="C33" s="16" t="s">
        <v>23</v>
      </c>
      <c r="D33" s="70"/>
      <c r="E33" s="33"/>
      <c r="F33" s="34"/>
      <c r="G33" s="35"/>
      <c r="H33" s="68"/>
      <c r="I33" s="6">
        <v>3000</v>
      </c>
      <c r="J33" s="6">
        <v>3000</v>
      </c>
      <c r="K33" s="68"/>
      <c r="L33" s="13" t="s">
        <v>37</v>
      </c>
    </row>
    <row r="34" spans="1:12" ht="9.75" customHeight="1" x14ac:dyDescent="0.25">
      <c r="A34" s="40" t="s">
        <v>67</v>
      </c>
      <c r="B34" s="41"/>
      <c r="C34" s="16" t="s">
        <v>33</v>
      </c>
      <c r="D34" s="70"/>
      <c r="E34" s="33"/>
      <c r="F34" s="34"/>
      <c r="G34" s="35"/>
      <c r="H34" s="68"/>
      <c r="I34" s="6">
        <v>565</v>
      </c>
      <c r="J34" s="6">
        <v>565</v>
      </c>
      <c r="K34" s="68"/>
      <c r="L34" s="13" t="s">
        <v>37</v>
      </c>
    </row>
    <row r="35" spans="1:12" ht="16.5" customHeight="1" x14ac:dyDescent="0.25">
      <c r="A35" s="45" t="s">
        <v>68</v>
      </c>
      <c r="B35" s="45"/>
      <c r="C35" s="16" t="s">
        <v>13</v>
      </c>
      <c r="D35" s="70"/>
      <c r="E35" s="33"/>
      <c r="F35" s="34"/>
      <c r="G35" s="35"/>
      <c r="H35" s="68"/>
      <c r="I35" s="6">
        <v>6600</v>
      </c>
      <c r="J35" s="6">
        <v>6600</v>
      </c>
      <c r="K35" s="68"/>
      <c r="L35" s="13" t="s">
        <v>37</v>
      </c>
    </row>
    <row r="36" spans="1:12" ht="9.75" customHeight="1" x14ac:dyDescent="0.25">
      <c r="A36" s="42" t="s">
        <v>12</v>
      </c>
      <c r="B36" s="43"/>
      <c r="C36" s="43"/>
      <c r="D36" s="44"/>
      <c r="E36" s="27">
        <f>E26+E27+E28</f>
        <v>109065.59</v>
      </c>
      <c r="F36" s="28"/>
      <c r="G36" s="29"/>
      <c r="H36" s="69"/>
      <c r="I36" s="8">
        <f>I26+I27+I28</f>
        <v>96432.75</v>
      </c>
      <c r="J36" s="8">
        <f>J28</f>
        <v>86572.75</v>
      </c>
      <c r="K36" s="69"/>
      <c r="L36" s="8">
        <f>L26+L27</f>
        <v>9860</v>
      </c>
    </row>
    <row r="38" spans="1:12" x14ac:dyDescent="0.25">
      <c r="L38" s="20" t="s">
        <v>59</v>
      </c>
    </row>
    <row r="39" spans="1:12" ht="35.25" customHeight="1" x14ac:dyDescent="0.25">
      <c r="A39" s="22"/>
      <c r="B39" s="22"/>
      <c r="C39" s="22"/>
      <c r="D39" s="22"/>
      <c r="E39" s="3" t="s">
        <v>69</v>
      </c>
      <c r="F39" s="3" t="s">
        <v>17</v>
      </c>
      <c r="G39" s="3" t="s">
        <v>27</v>
      </c>
      <c r="H39" s="3" t="s">
        <v>26</v>
      </c>
      <c r="I39" s="3" t="s">
        <v>28</v>
      </c>
      <c r="J39" s="3" t="s">
        <v>29</v>
      </c>
    </row>
    <row r="40" spans="1:12" ht="9.75" customHeight="1" x14ac:dyDescent="0.25">
      <c r="A40" s="71" t="s">
        <v>55</v>
      </c>
      <c r="B40" s="72"/>
      <c r="C40" s="72"/>
      <c r="D40" s="73"/>
      <c r="E40" s="23">
        <f>G9+E22+E36</f>
        <v>968793.25</v>
      </c>
      <c r="F40" s="23">
        <v>445033.28</v>
      </c>
      <c r="G40" s="23">
        <f>I9+I22+I36</f>
        <v>911217.75</v>
      </c>
      <c r="H40" s="23">
        <f>J22+J36</f>
        <v>204161.46</v>
      </c>
      <c r="I40" s="23">
        <f>E40-F40</f>
        <v>523759.97</v>
      </c>
      <c r="J40" s="23">
        <f>G40-H40</f>
        <v>707056.29</v>
      </c>
    </row>
  </sheetData>
  <mergeCells count="54">
    <mergeCell ref="K26:K36"/>
    <mergeCell ref="K4:K9"/>
    <mergeCell ref="K13:K22"/>
    <mergeCell ref="D28:D35"/>
    <mergeCell ref="A40:D40"/>
    <mergeCell ref="H4:H9"/>
    <mergeCell ref="H13:H22"/>
    <mergeCell ref="H26:H36"/>
    <mergeCell ref="B19:C19"/>
    <mergeCell ref="B20:C20"/>
    <mergeCell ref="E26:G26"/>
    <mergeCell ref="E27:G27"/>
    <mergeCell ref="G6:G7"/>
    <mergeCell ref="E12:G12"/>
    <mergeCell ref="E18:G18"/>
    <mergeCell ref="E6:E7"/>
    <mergeCell ref="A15:B15"/>
    <mergeCell ref="E20:G20"/>
    <mergeCell ref="E21:G21"/>
    <mergeCell ref="E25:G25"/>
    <mergeCell ref="E22:G22"/>
    <mergeCell ref="E19:G19"/>
    <mergeCell ref="D13:D17"/>
    <mergeCell ref="E13:G17"/>
    <mergeCell ref="A16:B16"/>
    <mergeCell ref="A17:B17"/>
    <mergeCell ref="A22:D22"/>
    <mergeCell ref="A1:L1"/>
    <mergeCell ref="I4:I5"/>
    <mergeCell ref="B13:C13"/>
    <mergeCell ref="A14:B14"/>
    <mergeCell ref="A9:D9"/>
    <mergeCell ref="J4:J5"/>
    <mergeCell ref="J6:J7"/>
    <mergeCell ref="L4:L5"/>
    <mergeCell ref="L6:L7"/>
    <mergeCell ref="A3:C3"/>
    <mergeCell ref="A12:C12"/>
    <mergeCell ref="I6:I7"/>
    <mergeCell ref="E4:E5"/>
    <mergeCell ref="G4:G5"/>
    <mergeCell ref="E36:G36"/>
    <mergeCell ref="E28:G35"/>
    <mergeCell ref="J26:J27"/>
    <mergeCell ref="A25:C25"/>
    <mergeCell ref="A31:B31"/>
    <mergeCell ref="A34:B34"/>
    <mergeCell ref="A36:D36"/>
    <mergeCell ref="A35:B35"/>
    <mergeCell ref="A30:B30"/>
    <mergeCell ref="A32:B32"/>
    <mergeCell ref="A33:B33"/>
    <mergeCell ref="B28:C28"/>
    <mergeCell ref="A29:B29"/>
  </mergeCells>
  <pageMargins left="0.15748031496062992" right="0.15748031496062992" top="0.11811023622047245" bottom="0.11811023622047245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2014-02-02T11:44:15Z</dcterms:modified>
</cp:coreProperties>
</file>