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E4" i="1"/>
  <c r="G21" i="1"/>
  <c r="E21" i="1"/>
  <c r="F4" i="1" l="1"/>
  <c r="F11" i="1"/>
  <c r="F9" i="1"/>
  <c r="D4" i="1"/>
  <c r="F25" i="1"/>
  <c r="E18" i="1" l="1"/>
  <c r="D18" i="1"/>
  <c r="C18" i="1"/>
  <c r="F26" i="1"/>
  <c r="E26" i="1"/>
  <c r="D26" i="1"/>
  <c r="C26" i="1"/>
  <c r="H25" i="1"/>
  <c r="H24" i="1"/>
  <c r="H23" i="1"/>
  <c r="H22" i="1"/>
  <c r="H21" i="1"/>
  <c r="H17" i="1"/>
  <c r="H16" i="1"/>
  <c r="G18" i="1" l="1"/>
  <c r="G26" i="1"/>
  <c r="H26" i="1"/>
  <c r="F12" i="1" l="1"/>
  <c r="H12" i="1" s="1"/>
  <c r="H4" i="1" l="1"/>
  <c r="H18" i="1" s="1"/>
  <c r="F18" i="1"/>
</calcChain>
</file>

<file path=xl/sharedStrings.xml><?xml version="1.0" encoding="utf-8"?>
<sst xmlns="http://schemas.openxmlformats.org/spreadsheetml/2006/main" count="55" uniqueCount="48">
  <si>
    <t>1.</t>
  </si>
  <si>
    <t>2.</t>
  </si>
  <si>
    <t>3.</t>
  </si>
  <si>
    <t>4.</t>
  </si>
  <si>
    <t>Антенна</t>
  </si>
  <si>
    <t xml:space="preserve">2. </t>
  </si>
  <si>
    <t>Домофон</t>
  </si>
  <si>
    <t xml:space="preserve">3. </t>
  </si>
  <si>
    <t>Служба консьержей</t>
  </si>
  <si>
    <t xml:space="preserve">4. </t>
  </si>
  <si>
    <t>Служба охраны</t>
  </si>
  <si>
    <t xml:space="preserve">5. </t>
  </si>
  <si>
    <t>Управление многоквартирным домом</t>
  </si>
  <si>
    <t>1.1</t>
  </si>
  <si>
    <t>1.2</t>
  </si>
  <si>
    <t xml:space="preserve">Аварийно-техническая служба, ООО "АТС" </t>
  </si>
  <si>
    <t>Содержание и текущий ремонт лифтов</t>
  </si>
  <si>
    <t>1.3</t>
  </si>
  <si>
    <t>1.4</t>
  </si>
  <si>
    <t>1.5</t>
  </si>
  <si>
    <t>Периодическое техническое освидетельствование лифтов, "Инжсервис"</t>
  </si>
  <si>
    <t>Содержание и текущий ремонт жилого фонда (с содержанием мусоропровода)  и придомовой территории</t>
  </si>
  <si>
    <t>2.1</t>
  </si>
  <si>
    <t>2.2</t>
  </si>
  <si>
    <t>2.3</t>
  </si>
  <si>
    <t>Прочие услуги:</t>
  </si>
  <si>
    <t>Содержание и текущий ремонт жилого фонда:</t>
  </si>
  <si>
    <t>Страхование лифтов, СК "Согласие"</t>
  </si>
  <si>
    <t>1.6</t>
  </si>
  <si>
    <t xml:space="preserve">Итого </t>
  </si>
  <si>
    <t>Итого</t>
  </si>
  <si>
    <t>1.7</t>
  </si>
  <si>
    <t>Содержание и ремонт АППС, "НТР"</t>
  </si>
  <si>
    <t>Содержание и текущий ремонт, АТО лифтов,                                                      "Сиб-Техсервис-2"</t>
  </si>
  <si>
    <t>ОТЧЁТ ООО УК "ФРЕГАТ" О ВЫПОЛНЕНИИ ДОГОВОРА УПРАВЛЕНИЯ МНОГОКВАРТИРНЫМ ДОМОМ ПЕРЕД СОБСТВЕННИКАМИ     ПО АДРЕСУ: 660005, Г. КРАСНОЯРСК, УЛ. КРАСНОДАРСКАЯ, 8  ЗА 2014Г.</t>
  </si>
  <si>
    <t>Задолж-ть собств-ков                                       на 01.01.2014г.</t>
  </si>
  <si>
    <t>Начислено собств-кам                         в 2014г.</t>
  </si>
  <si>
    <t>Оплачено собств-ками                                                 в 2014г.</t>
  </si>
  <si>
    <t>Фактические расходы                                                          в 2014г.</t>
  </si>
  <si>
    <t>Задолж-ть собств-ков                                                   на 01.01.2015г.</t>
  </si>
  <si>
    <t>Остаток средств от Начисления                                      за 2014г.</t>
  </si>
  <si>
    <t>Вывоз ТБО</t>
  </si>
  <si>
    <t>Обслуживание ОДПУ,  ИТП, УУТЭ, Теплобменники, промывка по 1/12</t>
  </si>
  <si>
    <t>Озеленение, благоустройство придомовой территории</t>
  </si>
  <si>
    <t>Товары и материалы для содержания и ТР ЖФ</t>
  </si>
  <si>
    <t>Услуги подрядчиков по С и ТР ЖФ</t>
  </si>
  <si>
    <t>Энергосбережение и содержание эл.сетей, ОД оборудования</t>
  </si>
  <si>
    <t>ЗП (налоги) технического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</si>
</sst>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zoomScaleNormal="100" workbookViewId="0">
      <selection activeCell="J25" sqref="J25"/>
    </sheetView>
  </sheetViews>
  <sheetFormatPr defaultRowHeight="7.5" x14ac:dyDescent="0.25"/>
  <cols>
    <col min="1" max="1" width="2.85546875" style="8" customWidth="1"/>
    <col min="2" max="2" width="40" style="8" customWidth="1"/>
    <col min="3" max="3" width="9.7109375" style="8" customWidth="1"/>
    <col min="4" max="4" width="9.85546875" style="8" customWidth="1"/>
    <col min="5" max="5" width="9.7109375" style="8" customWidth="1"/>
    <col min="6" max="6" width="9.42578125" style="8" customWidth="1"/>
    <col min="7" max="7" width="9.7109375" style="8" customWidth="1"/>
    <col min="8" max="8" width="9.5703125" style="8" customWidth="1"/>
    <col min="9" max="9" width="9.140625" style="8"/>
    <col min="10" max="10" width="11.28515625" style="8" bestFit="1" customWidth="1"/>
    <col min="11" max="16384" width="9.140625" style="8"/>
  </cols>
  <sheetData>
    <row r="1" spans="1:8" ht="26.25" customHeight="1" x14ac:dyDescent="0.25">
      <c r="A1" s="7" t="s">
        <v>34</v>
      </c>
      <c r="B1" s="7"/>
      <c r="C1" s="7"/>
      <c r="D1" s="7"/>
      <c r="E1" s="7"/>
      <c r="F1" s="7"/>
      <c r="G1" s="7"/>
      <c r="H1" s="7"/>
    </row>
    <row r="2" spans="1:8" ht="26.25" customHeight="1" x14ac:dyDescent="0.25">
      <c r="A2" s="7"/>
      <c r="B2" s="7"/>
      <c r="C2" s="7"/>
      <c r="D2" s="7"/>
      <c r="E2" s="7"/>
      <c r="F2" s="7"/>
      <c r="G2" s="7"/>
      <c r="H2" s="7"/>
    </row>
    <row r="3" spans="1:8" ht="56.25" customHeight="1" x14ac:dyDescent="0.25">
      <c r="A3" s="9" t="s">
        <v>26</v>
      </c>
      <c r="B3" s="10"/>
      <c r="C3" s="11" t="s">
        <v>35</v>
      </c>
      <c r="D3" s="12" t="s">
        <v>36</v>
      </c>
      <c r="E3" s="11" t="s">
        <v>37</v>
      </c>
      <c r="F3" s="12" t="s">
        <v>38</v>
      </c>
      <c r="G3" s="11" t="s">
        <v>39</v>
      </c>
      <c r="H3" s="12" t="s">
        <v>40</v>
      </c>
    </row>
    <row r="4" spans="1:8" ht="37.5" customHeight="1" x14ac:dyDescent="0.25">
      <c r="A4" s="12" t="s">
        <v>0</v>
      </c>
      <c r="B4" s="13" t="s">
        <v>21</v>
      </c>
      <c r="C4" s="4">
        <v>3184686.89</v>
      </c>
      <c r="D4" s="14">
        <f>3453170.28+202060.2-501742.49</f>
        <v>3153487.99</v>
      </c>
      <c r="E4" s="4">
        <f>316324.13+282689.99+3379828.96+1064342.93+199508.66</f>
        <v>5242694.67</v>
      </c>
      <c r="F4" s="15">
        <f>F5+F6+F7+F8+F9+F10+F11</f>
        <v>2115526.46</v>
      </c>
      <c r="G4" s="4">
        <f>C18+D18-E18</f>
        <v>2796189.5500000007</v>
      </c>
      <c r="H4" s="14">
        <f>D4-F4</f>
        <v>1037961.5300000003</v>
      </c>
    </row>
    <row r="5" spans="1:8" ht="21.75" customHeight="1" x14ac:dyDescent="0.25">
      <c r="A5" s="16" t="s">
        <v>13</v>
      </c>
      <c r="B5" s="17" t="s">
        <v>47</v>
      </c>
      <c r="C5" s="5"/>
      <c r="D5" s="18"/>
      <c r="E5" s="5"/>
      <c r="F5" s="19">
        <v>1444505.15</v>
      </c>
      <c r="G5" s="5"/>
      <c r="H5" s="18"/>
    </row>
    <row r="6" spans="1:8" ht="21.75" customHeight="1" x14ac:dyDescent="0.25">
      <c r="A6" s="16" t="s">
        <v>14</v>
      </c>
      <c r="B6" s="17" t="s">
        <v>44</v>
      </c>
      <c r="C6" s="5"/>
      <c r="D6" s="18"/>
      <c r="E6" s="5"/>
      <c r="F6" s="19">
        <v>60078.57</v>
      </c>
      <c r="G6" s="5"/>
      <c r="H6" s="18"/>
    </row>
    <row r="7" spans="1:8" ht="21.75" customHeight="1" x14ac:dyDescent="0.25">
      <c r="A7" s="16" t="s">
        <v>17</v>
      </c>
      <c r="B7" s="20" t="s">
        <v>43</v>
      </c>
      <c r="C7" s="5"/>
      <c r="D7" s="18"/>
      <c r="E7" s="5"/>
      <c r="F7" s="19">
        <v>106917.45</v>
      </c>
      <c r="G7" s="5"/>
      <c r="H7" s="18"/>
    </row>
    <row r="8" spans="1:8" ht="21.75" customHeight="1" x14ac:dyDescent="0.25">
      <c r="A8" s="16" t="s">
        <v>18</v>
      </c>
      <c r="B8" s="20" t="s">
        <v>15</v>
      </c>
      <c r="C8" s="5"/>
      <c r="D8" s="18"/>
      <c r="E8" s="5"/>
      <c r="F8" s="19">
        <v>108968.28</v>
      </c>
      <c r="G8" s="5"/>
      <c r="H8" s="18"/>
    </row>
    <row r="9" spans="1:8" ht="21.75" customHeight="1" x14ac:dyDescent="0.25">
      <c r="A9" s="16" t="s">
        <v>19</v>
      </c>
      <c r="B9" s="21" t="s">
        <v>42</v>
      </c>
      <c r="C9" s="5"/>
      <c r="D9" s="18"/>
      <c r="E9" s="5"/>
      <c r="F9" s="22">
        <f>178750+28191.62</f>
        <v>206941.62</v>
      </c>
      <c r="G9" s="5"/>
      <c r="H9" s="18"/>
    </row>
    <row r="10" spans="1:8" ht="21.75" customHeight="1" x14ac:dyDescent="0.25">
      <c r="A10" s="16" t="s">
        <v>28</v>
      </c>
      <c r="B10" s="23" t="s">
        <v>45</v>
      </c>
      <c r="C10" s="5"/>
      <c r="D10" s="18"/>
      <c r="E10" s="5"/>
      <c r="F10" s="19">
        <v>169725.43</v>
      </c>
      <c r="G10" s="5"/>
      <c r="H10" s="18"/>
    </row>
    <row r="11" spans="1:8" ht="21.75" customHeight="1" x14ac:dyDescent="0.25">
      <c r="A11" s="16" t="s">
        <v>31</v>
      </c>
      <c r="B11" s="24" t="s">
        <v>46</v>
      </c>
      <c r="C11" s="5"/>
      <c r="D11" s="25"/>
      <c r="E11" s="5"/>
      <c r="F11" s="26">
        <f>18179.6+210.36</f>
        <v>18389.96</v>
      </c>
      <c r="G11" s="5"/>
      <c r="H11" s="25"/>
    </row>
    <row r="12" spans="1:8" ht="24" customHeight="1" x14ac:dyDescent="0.25">
      <c r="A12" s="12" t="s">
        <v>1</v>
      </c>
      <c r="B12" s="13" t="s">
        <v>16</v>
      </c>
      <c r="C12" s="5"/>
      <c r="D12" s="14">
        <v>1087488.1200000001</v>
      </c>
      <c r="E12" s="5"/>
      <c r="F12" s="15">
        <f>F13+F14+F15</f>
        <v>768089.98</v>
      </c>
      <c r="G12" s="5"/>
      <c r="H12" s="14">
        <f>D12-F12</f>
        <v>319398.14000000013</v>
      </c>
    </row>
    <row r="13" spans="1:8" ht="24" customHeight="1" x14ac:dyDescent="0.25">
      <c r="A13" s="16" t="s">
        <v>22</v>
      </c>
      <c r="B13" s="17" t="s">
        <v>33</v>
      </c>
      <c r="C13" s="5"/>
      <c r="D13" s="18"/>
      <c r="E13" s="5"/>
      <c r="F13" s="19">
        <v>726653.14</v>
      </c>
      <c r="G13" s="5"/>
      <c r="H13" s="18"/>
    </row>
    <row r="14" spans="1:8" ht="24" customHeight="1" x14ac:dyDescent="0.25">
      <c r="A14" s="16" t="s">
        <v>23</v>
      </c>
      <c r="B14" s="17" t="s">
        <v>27</v>
      </c>
      <c r="C14" s="5"/>
      <c r="D14" s="18"/>
      <c r="E14" s="5"/>
      <c r="F14" s="19">
        <v>2520</v>
      </c>
      <c r="G14" s="5"/>
      <c r="H14" s="18"/>
    </row>
    <row r="15" spans="1:8" ht="24" customHeight="1" x14ac:dyDescent="0.25">
      <c r="A15" s="16" t="s">
        <v>24</v>
      </c>
      <c r="B15" s="17" t="s">
        <v>20</v>
      </c>
      <c r="C15" s="5"/>
      <c r="D15" s="25"/>
      <c r="E15" s="5"/>
      <c r="F15" s="19">
        <v>38916.839999999997</v>
      </c>
      <c r="G15" s="5"/>
      <c r="H15" s="25"/>
    </row>
    <row r="16" spans="1:8" ht="24" customHeight="1" x14ac:dyDescent="0.25">
      <c r="A16" s="12" t="s">
        <v>2</v>
      </c>
      <c r="B16" s="27" t="s">
        <v>32</v>
      </c>
      <c r="C16" s="5"/>
      <c r="D16" s="15">
        <v>289044.83</v>
      </c>
      <c r="E16" s="5"/>
      <c r="F16" s="15">
        <v>261048.24</v>
      </c>
      <c r="G16" s="5"/>
      <c r="H16" s="15">
        <f>D16-F16</f>
        <v>27996.590000000026</v>
      </c>
    </row>
    <row r="17" spans="1:10" ht="24" customHeight="1" x14ac:dyDescent="0.25">
      <c r="A17" s="12" t="s">
        <v>3</v>
      </c>
      <c r="B17" s="13" t="s">
        <v>41</v>
      </c>
      <c r="C17" s="6"/>
      <c r="D17" s="15">
        <v>324176.39</v>
      </c>
      <c r="E17" s="6"/>
      <c r="F17" s="15">
        <v>120035.84</v>
      </c>
      <c r="G17" s="6"/>
      <c r="H17" s="15">
        <f>D17-F17</f>
        <v>204140.55000000002</v>
      </c>
    </row>
    <row r="18" spans="1:10" ht="24" customHeight="1" x14ac:dyDescent="0.25">
      <c r="A18" s="28" t="s">
        <v>30</v>
      </c>
      <c r="B18" s="29"/>
      <c r="C18" s="19">
        <f>SUM(C4:C17)</f>
        <v>3184686.89</v>
      </c>
      <c r="D18" s="15">
        <f>SUM(D4:D17)</f>
        <v>4854197.33</v>
      </c>
      <c r="E18" s="19">
        <f>SUM(E4:E17)</f>
        <v>5242694.67</v>
      </c>
      <c r="F18" s="15">
        <f>F4+F12+F16+F17</f>
        <v>3264700.5199999996</v>
      </c>
      <c r="G18" s="19">
        <f>SUM(G4:G17)</f>
        <v>2796189.5500000007</v>
      </c>
      <c r="H18" s="15">
        <f>SUM(H4:H17)</f>
        <v>1589496.8100000005</v>
      </c>
    </row>
    <row r="19" spans="1:10" ht="15" customHeight="1" x14ac:dyDescent="0.25">
      <c r="A19" s="30"/>
      <c r="B19" s="30"/>
      <c r="C19" s="30"/>
      <c r="D19" s="31"/>
      <c r="E19" s="31"/>
      <c r="F19" s="31"/>
      <c r="G19" s="31"/>
      <c r="H19" s="31"/>
    </row>
    <row r="20" spans="1:10" ht="56.25" customHeight="1" x14ac:dyDescent="0.25">
      <c r="A20" s="9" t="s">
        <v>25</v>
      </c>
      <c r="B20" s="10"/>
      <c r="C20" s="11" t="s">
        <v>35</v>
      </c>
      <c r="D20" s="12" t="s">
        <v>36</v>
      </c>
      <c r="E20" s="11" t="s">
        <v>37</v>
      </c>
      <c r="F20" s="12" t="s">
        <v>38</v>
      </c>
      <c r="G20" s="11" t="s">
        <v>39</v>
      </c>
      <c r="H20" s="12" t="s">
        <v>40</v>
      </c>
    </row>
    <row r="21" spans="1:10" ht="18.75" customHeight="1" x14ac:dyDescent="0.25">
      <c r="A21" s="12" t="s">
        <v>0</v>
      </c>
      <c r="B21" s="13" t="s">
        <v>4</v>
      </c>
      <c r="C21" s="4">
        <v>589461.41</v>
      </c>
      <c r="D21" s="2">
        <v>37020</v>
      </c>
      <c r="E21" s="4">
        <f>39108.55+63547.84+810573.48+811697.69+914112.5</f>
        <v>2639040.06</v>
      </c>
      <c r="F21" s="2">
        <v>28500</v>
      </c>
      <c r="G21" s="4">
        <f>C26+D26-E26</f>
        <v>1140315.04</v>
      </c>
      <c r="H21" s="2">
        <f>D21-F21</f>
        <v>8520</v>
      </c>
    </row>
    <row r="22" spans="1:10" ht="18.75" customHeight="1" x14ac:dyDescent="0.25">
      <c r="A22" s="12" t="s">
        <v>5</v>
      </c>
      <c r="B22" s="13" t="s">
        <v>6</v>
      </c>
      <c r="C22" s="5"/>
      <c r="D22" s="2">
        <v>63000</v>
      </c>
      <c r="E22" s="5"/>
      <c r="F22" s="2">
        <v>52750</v>
      </c>
      <c r="G22" s="5"/>
      <c r="H22" s="2">
        <f>D22-F22</f>
        <v>10250</v>
      </c>
    </row>
    <row r="23" spans="1:10" ht="18.75" customHeight="1" x14ac:dyDescent="0.25">
      <c r="A23" s="12" t="s">
        <v>7</v>
      </c>
      <c r="B23" s="27" t="s">
        <v>8</v>
      </c>
      <c r="C23" s="5"/>
      <c r="D23" s="2">
        <v>840000</v>
      </c>
      <c r="E23" s="5"/>
      <c r="F23" s="2">
        <v>827614.12</v>
      </c>
      <c r="G23" s="5"/>
      <c r="H23" s="2">
        <f>D23-F23</f>
        <v>12385.880000000005</v>
      </c>
    </row>
    <row r="24" spans="1:10" ht="18.75" customHeight="1" x14ac:dyDescent="0.25">
      <c r="A24" s="12" t="s">
        <v>9</v>
      </c>
      <c r="B24" s="13" t="s">
        <v>10</v>
      </c>
      <c r="C24" s="5"/>
      <c r="D24" s="2">
        <v>840000</v>
      </c>
      <c r="E24" s="5"/>
      <c r="F24" s="2">
        <v>807200</v>
      </c>
      <c r="G24" s="5"/>
      <c r="H24" s="2">
        <f>D24-F24</f>
        <v>32800</v>
      </c>
    </row>
    <row r="25" spans="1:10" ht="18.75" customHeight="1" x14ac:dyDescent="0.25">
      <c r="A25" s="12" t="s">
        <v>11</v>
      </c>
      <c r="B25" s="13" t="s">
        <v>12</v>
      </c>
      <c r="C25" s="6"/>
      <c r="D25" s="3">
        <v>1409873.69</v>
      </c>
      <c r="E25" s="6"/>
      <c r="F25" s="3">
        <f>D25</f>
        <v>1409873.69</v>
      </c>
      <c r="G25" s="6"/>
      <c r="H25" s="3">
        <f>D25-F25</f>
        <v>0</v>
      </c>
      <c r="J25" s="32"/>
    </row>
    <row r="26" spans="1:10" ht="18.75" customHeight="1" x14ac:dyDescent="0.25">
      <c r="A26" s="28" t="s">
        <v>29</v>
      </c>
      <c r="B26" s="29"/>
      <c r="C26" s="1">
        <f>SUM(C21:C25)</f>
        <v>589461.41</v>
      </c>
      <c r="D26" s="2">
        <f>SUM(D21:D25)</f>
        <v>3189893.69</v>
      </c>
      <c r="E26" s="1">
        <f>SUM(E21:E25)</f>
        <v>2639040.06</v>
      </c>
      <c r="F26" s="2">
        <f>SUM(F21:F25)</f>
        <v>3125937.81</v>
      </c>
      <c r="G26" s="1">
        <f>SUM(G21:G25)</f>
        <v>1140315.04</v>
      </c>
      <c r="H26" s="2">
        <f>H21+H22+H23+H24+H25</f>
        <v>63955.880000000005</v>
      </c>
    </row>
    <row r="27" spans="1:10" ht="15" customHeight="1" x14ac:dyDescent="0.25">
      <c r="A27" s="30"/>
      <c r="B27" s="30"/>
      <c r="C27" s="30"/>
      <c r="D27" s="30"/>
      <c r="E27" s="30"/>
      <c r="F27" s="30"/>
      <c r="G27" s="30"/>
      <c r="H27" s="30"/>
    </row>
  </sheetData>
  <mergeCells count="15">
    <mergeCell ref="G4:G17"/>
    <mergeCell ref="C21:C25"/>
    <mergeCell ref="E21:E25"/>
    <mergeCell ref="G21:G25"/>
    <mergeCell ref="E4:E17"/>
    <mergeCell ref="A3:B3"/>
    <mergeCell ref="A1:H2"/>
    <mergeCell ref="A26:B26"/>
    <mergeCell ref="A18:B18"/>
    <mergeCell ref="D12:D15"/>
    <mergeCell ref="A20:B20"/>
    <mergeCell ref="H12:H15"/>
    <mergeCell ref="H4:H11"/>
    <mergeCell ref="D4:D11"/>
    <mergeCell ref="C4:C17"/>
  </mergeCells>
  <pageMargins left="7.874015748031496E-2" right="7.874015748031496E-2" top="7.874015748031496E-2" bottom="7.874015748031496E-2" header="0" footer="0"/>
  <pageSetup paperSize="9" orientation="portrait" r:id="rId1"/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2015-04-27T11:34:37Z</dcterms:modified>
</cp:coreProperties>
</file>