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14805" windowHeight="7890"/>
  </bookViews>
  <sheets>
    <sheet name="Лист1" sheetId="1" r:id="rId1"/>
  </sheets>
  <calcPr calcId="145621" refMode="R1C1"/>
</workbook>
</file>

<file path=xl/calcChain.xml><?xml version="1.0" encoding="utf-8"?>
<calcChain xmlns="http://schemas.openxmlformats.org/spreadsheetml/2006/main">
  <c r="G4" i="1" l="1"/>
  <c r="F4" i="1"/>
  <c r="D4" i="1"/>
  <c r="E9" i="1"/>
  <c r="E12" i="1"/>
  <c r="C4" i="1"/>
  <c r="E5" i="1" l="1"/>
  <c r="E4" i="1" s="1"/>
  <c r="D19" i="1" l="1"/>
  <c r="E19" i="1" l="1"/>
  <c r="C19" i="1" l="1"/>
  <c r="G19" i="1" l="1"/>
  <c r="F19" i="1"/>
</calcChain>
</file>

<file path=xl/sharedStrings.xml><?xml version="1.0" encoding="utf-8"?>
<sst xmlns="http://schemas.openxmlformats.org/spreadsheetml/2006/main" count="40" uniqueCount="40">
  <si>
    <t>1.</t>
  </si>
  <si>
    <t>Домофон</t>
  </si>
  <si>
    <t>1.1</t>
  </si>
  <si>
    <t>1.3</t>
  </si>
  <si>
    <t>1.4</t>
  </si>
  <si>
    <t xml:space="preserve">Итого </t>
  </si>
  <si>
    <t>Техническое содержание и обслуживание внутридомового инженерного оборудования, конструктивных элементов МКД, содержание и обслуживание МОП, ОИ, придомовой территории</t>
  </si>
  <si>
    <t>Вывоз ТБО</t>
  </si>
  <si>
    <t>Начислено собств-кам в 2014г.</t>
  </si>
  <si>
    <t>Задолж-ть собств-ков на 01.01.2015г.</t>
  </si>
  <si>
    <t>1.5</t>
  </si>
  <si>
    <t>1.6</t>
  </si>
  <si>
    <t>1.7</t>
  </si>
  <si>
    <t>1.2</t>
  </si>
  <si>
    <t>Оплачено собств-ками                             в 2014г.</t>
  </si>
  <si>
    <t>Фактические расходы в 2014г.</t>
  </si>
  <si>
    <t>Остаток средств от Начисления за 2014г.</t>
  </si>
  <si>
    <t xml:space="preserve">Содержание и текущий ремонт лифтов, ежегодное освидетельствование, страхование лифтов </t>
  </si>
  <si>
    <t>1.1.1</t>
  </si>
  <si>
    <t>1.1.2</t>
  </si>
  <si>
    <t>1.1.3</t>
  </si>
  <si>
    <t>ЗП (налоги) технического персонала</t>
  </si>
  <si>
    <t>Озеленение, благоустройство придомовой территории</t>
  </si>
  <si>
    <t>Товары и материалы для С и ТР ЖФ</t>
  </si>
  <si>
    <t>1.1.4</t>
  </si>
  <si>
    <t>Услуги подрядчиков по С и ТР ЖФ</t>
  </si>
  <si>
    <t>1.1.5</t>
  </si>
  <si>
    <t>Энергосбережение и содержание электрических сетей, ОД оборудования</t>
  </si>
  <si>
    <r>
      <t>Содержание и текущий ремонт жилого фонда (26,09 руб/м</t>
    </r>
    <r>
      <rPr>
        <b/>
        <sz val="9"/>
        <color theme="1"/>
        <rFont val="Calibri"/>
        <family val="2"/>
        <charset val="204"/>
      </rPr>
      <t>²</t>
    </r>
    <r>
      <rPr>
        <b/>
        <sz val="9"/>
        <color theme="1"/>
        <rFont val="Calibri"/>
        <family val="2"/>
        <charset val="204"/>
        <scheme val="minor"/>
      </rPr>
      <t>):</t>
    </r>
  </si>
  <si>
    <r>
      <t>Управление многоквартирным домом = 6,52 руб/м²</t>
    </r>
    <r>
      <rPr>
        <b/>
        <sz val="10"/>
        <color theme="1"/>
        <rFont val="Calibri"/>
        <family val="2"/>
        <charset val="204"/>
        <scheme val="minor"/>
      </rPr>
      <t>*</t>
    </r>
  </si>
  <si>
    <t>Содержание и текущий ремонт жилого фонда  (с содержанием мусоропровода) и придомовой территории = 19,57 руб/м²</t>
  </si>
  <si>
    <t>1.8</t>
  </si>
  <si>
    <t>Антенна</t>
  </si>
  <si>
    <t>Услуги аварийной службы</t>
  </si>
  <si>
    <t>Содержание и ремонт АППС</t>
  </si>
  <si>
    <t>1.9</t>
  </si>
  <si>
    <t>Обслуживание ОДПУ, ИТП, узлов учета, теплообменников</t>
  </si>
  <si>
    <t>ОТЧЁТ ООО УК "ФРЕГАТ" О ВЫПОЛНЕНИИ ДОГОВОРА УПРАВЛЕНИЯ МНОГОКВАРТИРНЫМ ДОМОМ ПЕРЕД СОБСТВЕННИКАМИ                                                 ПО АДРЕСУ: 660025, Г. КРАСНОЯРСК, УЛ. СЕМАФОРНАЯ, 293  ЗА 2014Г.</t>
  </si>
  <si>
    <t>Задолженность собственников на 01.01.2015 г. по жилищно - коммунальным услугам = 448 365,13 тыс. руб.</t>
  </si>
  <si>
    <r>
      <rPr>
        <b/>
        <sz val="9.5"/>
        <color theme="1"/>
        <rFont val="Calibri"/>
        <family val="2"/>
        <charset val="204"/>
        <scheme val="minor"/>
      </rPr>
      <t xml:space="preserve">*СПРАВОЧНО статья "Управление многоквартирным домом": </t>
    </r>
    <r>
      <rPr>
        <sz val="9.5"/>
        <color theme="1"/>
        <rFont val="Calibri"/>
        <family val="2"/>
        <charset val="204"/>
        <scheme val="minor"/>
      </rPr>
      <t xml:space="preserve">компенсация комиссии за оплату ЖКУ собственниками через платежные терминалы и иные сервисы, приобретение и содержание офисной техники,  покупка и последующая поддержка лицензионных программ, настройка «1С бухгалтерии» в соответствии с текущими изменениями законодательства, государственные пошлины, канцелярские расходы и бланочная продукция, расходы на стационарную связь и интернет, банковские услуги, приобретение мебели, оборудования и электроинструмента, компенсация сверхнормативного потребления воды на общедомовые нужды, налоги, фонд оплаты труда сотрудников управленческого состава (включая налоги), почтовые расходы, изготовление информационных макетов, щитов, стендов, табличек, типографские услуги, расходы на повышение квалификации сотрудников (учеба, семинары), спецодежда для персонала, иные разовые договора и.т.д.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</si>
</sst>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9"/>
      <color theme="1"/>
      <name val="Calibri"/>
      <family val="2"/>
      <charset val="204"/>
      <scheme val="minor"/>
    </font>
    <font>
      <sz val="9"/>
      <color theme="1"/>
      <name val="Calibri"/>
      <family val="2"/>
      <charset val="204"/>
      <scheme val="minor"/>
    </font>
    <font>
      <b/>
      <sz val="9"/>
      <color theme="1"/>
      <name val="Calibri"/>
      <family val="2"/>
      <charset val="204"/>
    </font>
    <font>
      <b/>
      <sz val="10"/>
      <color theme="1"/>
      <name val="Calibri"/>
      <family val="2"/>
      <charset val="204"/>
      <scheme val="minor"/>
    </font>
    <font>
      <sz val="7"/>
      <color theme="1"/>
      <name val="Calibri"/>
      <family val="2"/>
      <charset val="204"/>
      <scheme val="minor"/>
    </font>
    <font>
      <sz val="10"/>
      <color theme="1"/>
      <name val="Calibri"/>
      <family val="2"/>
      <charset val="204"/>
      <scheme val="minor"/>
    </font>
    <font>
      <sz val="9.5"/>
      <color theme="1"/>
      <name val="Calibri"/>
      <family val="2"/>
      <charset val="204"/>
      <scheme val="minor"/>
    </font>
    <font>
      <b/>
      <sz val="9.5"/>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7">
    <xf numFmtId="0" fontId="0" fillId="0" borderId="0" xfId="0"/>
    <xf numFmtId="0" fontId="2" fillId="0" borderId="0" xfId="0" applyFont="1" applyAlignment="1">
      <alignment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vertical="center" wrapText="1"/>
    </xf>
    <xf numFmtId="49" fontId="2" fillId="0" borderId="4" xfId="0" applyNumberFormat="1" applyFont="1" applyBorder="1" applyAlignment="1">
      <alignment horizontal="center" vertical="center"/>
    </xf>
    <xf numFmtId="0" fontId="2" fillId="0" borderId="1" xfId="0" applyFont="1" applyBorder="1" applyAlignment="1">
      <alignment vertical="center" wrapText="1"/>
    </xf>
    <xf numFmtId="4" fontId="1" fillId="0" borderId="4" xfId="0" applyNumberFormat="1" applyFont="1" applyBorder="1" applyAlignment="1">
      <alignment horizontal="right" vertical="center"/>
    </xf>
    <xf numFmtId="0" fontId="2" fillId="0" borderId="0" xfId="0" applyFont="1" applyAlignment="1">
      <alignment horizontal="center" vertical="center"/>
    </xf>
    <xf numFmtId="4" fontId="2" fillId="0" borderId="0" xfId="0" applyNumberFormat="1" applyFont="1" applyAlignment="1">
      <alignment vertical="center"/>
    </xf>
    <xf numFmtId="0" fontId="2" fillId="0" borderId="1" xfId="0" applyFont="1" applyBorder="1" applyAlignment="1">
      <alignment horizontal="left" vertical="center"/>
    </xf>
    <xf numFmtId="0" fontId="1" fillId="0" borderId="0" xfId="0" applyFont="1" applyBorder="1" applyAlignment="1">
      <alignment horizontal="center" vertical="center"/>
    </xf>
    <xf numFmtId="4" fontId="1" fillId="0" borderId="0" xfId="0" applyNumberFormat="1" applyFont="1" applyBorder="1" applyAlignment="1">
      <alignment horizontal="right" vertical="center"/>
    </xf>
    <xf numFmtId="4" fontId="1" fillId="0" borderId="1" xfId="0" applyNumberFormat="1" applyFont="1" applyBorder="1" applyAlignment="1">
      <alignment horizontal="right" vertical="center"/>
    </xf>
    <xf numFmtId="4" fontId="1" fillId="2" borderId="3" xfId="0" applyNumberFormat="1" applyFont="1" applyFill="1" applyBorder="1" applyAlignment="1">
      <alignment horizontal="right" vertical="center"/>
    </xf>
    <xf numFmtId="4" fontId="2" fillId="0" borderId="1" xfId="0" applyNumberFormat="1" applyFont="1" applyFill="1" applyBorder="1" applyAlignment="1">
      <alignment horizontal="right" vertical="center"/>
    </xf>
    <xf numFmtId="4" fontId="1" fillId="2" borderId="0" xfId="0" applyNumberFormat="1" applyFont="1" applyFill="1" applyBorder="1" applyAlignment="1">
      <alignment horizontal="right" vertical="center"/>
    </xf>
    <xf numFmtId="4" fontId="2" fillId="0" borderId="1" xfId="0" applyNumberFormat="1" applyFont="1" applyFill="1" applyBorder="1" applyAlignment="1">
      <alignment horizontal="right" vertical="center"/>
    </xf>
    <xf numFmtId="49" fontId="2" fillId="3" borderId="4" xfId="0" applyNumberFormat="1" applyFont="1" applyFill="1" applyBorder="1" applyAlignment="1">
      <alignment horizontal="center" vertical="center"/>
    </xf>
    <xf numFmtId="0" fontId="2" fillId="3" borderId="1" xfId="0" applyFont="1" applyFill="1" applyBorder="1" applyAlignment="1">
      <alignment vertical="center" wrapText="1"/>
    </xf>
    <xf numFmtId="4" fontId="2" fillId="3" borderId="1" xfId="0" applyNumberFormat="1" applyFont="1" applyFill="1" applyBorder="1" applyAlignment="1">
      <alignment horizontal="right" vertical="center"/>
    </xf>
    <xf numFmtId="0" fontId="5" fillId="0" borderId="0" xfId="0" applyFont="1" applyAlignment="1">
      <alignment horizontal="center" vertical="center"/>
    </xf>
    <xf numFmtId="0" fontId="5" fillId="0" borderId="0" xfId="0" applyFont="1" applyAlignment="1">
      <alignment vertical="center"/>
    </xf>
    <xf numFmtId="4" fontId="2" fillId="0" borderId="1" xfId="0" applyNumberFormat="1" applyFont="1" applyFill="1" applyBorder="1" applyAlignment="1">
      <alignment horizontal="right" vertical="center"/>
    </xf>
    <xf numFmtId="0" fontId="6" fillId="0" borderId="0" xfId="0" applyFont="1" applyAlignment="1">
      <alignment vertical="center"/>
    </xf>
    <xf numFmtId="0" fontId="4" fillId="0" borderId="0" xfId="0" applyFont="1" applyAlignment="1">
      <alignment horizontal="left" vertical="center"/>
    </xf>
    <xf numFmtId="0" fontId="1" fillId="0" borderId="0" xfId="0" applyFont="1" applyAlignment="1">
      <alignment horizontal="center" vertical="center" wrapText="1"/>
    </xf>
    <xf numFmtId="4" fontId="2" fillId="0" borderId="2" xfId="0" applyNumberFormat="1" applyFont="1" applyFill="1" applyBorder="1" applyAlignment="1">
      <alignment horizontal="right" vertical="center"/>
    </xf>
    <xf numFmtId="4" fontId="2" fillId="0" borderId="8" xfId="0" applyNumberFormat="1" applyFont="1" applyFill="1" applyBorder="1" applyAlignment="1">
      <alignment horizontal="right" vertical="center"/>
    </xf>
    <xf numFmtId="4" fontId="2" fillId="0" borderId="3" xfId="0" applyNumberFormat="1" applyFont="1" applyFill="1" applyBorder="1" applyAlignment="1">
      <alignment horizontal="right" vertical="center"/>
    </xf>
    <xf numFmtId="4" fontId="2" fillId="0" borderId="1" xfId="0" applyNumberFormat="1" applyFont="1" applyFill="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49" fontId="7"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2"/>
  <sheetViews>
    <sheetView tabSelected="1" topLeftCell="A13" zoomScale="137" zoomScaleNormal="137" workbookViewId="0">
      <selection activeCell="B21" sqref="B21:G21"/>
    </sheetView>
  </sheetViews>
  <sheetFormatPr defaultRowHeight="32.25" customHeight="1" x14ac:dyDescent="0.25"/>
  <cols>
    <col min="1" max="1" width="3.7109375" style="9" customWidth="1"/>
    <col min="2" max="2" width="43" style="1" customWidth="1"/>
    <col min="3" max="3" width="10.42578125" style="1" customWidth="1"/>
    <col min="4" max="4" width="9.42578125" style="1" customWidth="1"/>
    <col min="5" max="5" width="10.7109375" style="1" customWidth="1"/>
    <col min="6" max="6" width="12.28515625" style="1" customWidth="1"/>
    <col min="7" max="7" width="10.140625" style="1" customWidth="1"/>
    <col min="8" max="16384" width="9.140625" style="1"/>
  </cols>
  <sheetData>
    <row r="2" spans="1:9" ht="30.75" customHeight="1" x14ac:dyDescent="0.25">
      <c r="A2" s="27" t="s">
        <v>37</v>
      </c>
      <c r="B2" s="27"/>
      <c r="C2" s="27"/>
      <c r="D2" s="27"/>
      <c r="E2" s="27"/>
      <c r="F2" s="27"/>
      <c r="G2" s="27"/>
    </row>
    <row r="3" spans="1:9" ht="48" customHeight="1" x14ac:dyDescent="0.25">
      <c r="A3" s="34" t="s">
        <v>28</v>
      </c>
      <c r="B3" s="35"/>
      <c r="C3" s="2" t="s">
        <v>8</v>
      </c>
      <c r="D3" s="3" t="s">
        <v>14</v>
      </c>
      <c r="E3" s="3" t="s">
        <v>15</v>
      </c>
      <c r="F3" s="3" t="s">
        <v>16</v>
      </c>
      <c r="G3" s="3" t="s">
        <v>9</v>
      </c>
    </row>
    <row r="4" spans="1:9" ht="39.75" customHeight="1" x14ac:dyDescent="0.25">
      <c r="A4" s="4" t="s">
        <v>0</v>
      </c>
      <c r="B4" s="5" t="s">
        <v>30</v>
      </c>
      <c r="C4" s="28">
        <f>1675198.08+16520+28800</f>
        <v>1720518.08</v>
      </c>
      <c r="D4" s="31">
        <f>1611068.62+84825.06</f>
        <v>1695893.6800000002</v>
      </c>
      <c r="E4" s="16">
        <f>E5+E11+E12+E13+E14+E15+E16+E17+E18</f>
        <v>1461779.56</v>
      </c>
      <c r="F4" s="28">
        <f>C4-E4</f>
        <v>258738.52000000002</v>
      </c>
      <c r="G4" s="28">
        <f>C4-D4</f>
        <v>24624.399999999907</v>
      </c>
    </row>
    <row r="5" spans="1:9" ht="54.75" customHeight="1" x14ac:dyDescent="0.25">
      <c r="A5" s="6" t="s">
        <v>2</v>
      </c>
      <c r="B5" s="7" t="s">
        <v>6</v>
      </c>
      <c r="C5" s="29"/>
      <c r="D5" s="31"/>
      <c r="E5" s="16">
        <f>E6+E7+E8+E9+E10</f>
        <v>482674.76</v>
      </c>
      <c r="F5" s="29"/>
      <c r="G5" s="29"/>
      <c r="I5" s="10"/>
    </row>
    <row r="6" spans="1:9" ht="21" customHeight="1" x14ac:dyDescent="0.25">
      <c r="A6" s="19" t="s">
        <v>18</v>
      </c>
      <c r="B6" s="20" t="s">
        <v>21</v>
      </c>
      <c r="C6" s="29"/>
      <c r="D6" s="31"/>
      <c r="E6" s="21">
        <v>464376.46</v>
      </c>
      <c r="F6" s="29"/>
      <c r="G6" s="29"/>
      <c r="I6" s="10"/>
    </row>
    <row r="7" spans="1:9" ht="21" customHeight="1" x14ac:dyDescent="0.25">
      <c r="A7" s="19" t="s">
        <v>19</v>
      </c>
      <c r="B7" s="20" t="s">
        <v>22</v>
      </c>
      <c r="C7" s="29"/>
      <c r="D7" s="31"/>
      <c r="E7" s="21">
        <v>460.88</v>
      </c>
      <c r="F7" s="29"/>
      <c r="G7" s="29"/>
      <c r="I7" s="10"/>
    </row>
    <row r="8" spans="1:9" ht="21" customHeight="1" x14ac:dyDescent="0.25">
      <c r="A8" s="19" t="s">
        <v>20</v>
      </c>
      <c r="B8" s="20" t="s">
        <v>23</v>
      </c>
      <c r="C8" s="29"/>
      <c r="D8" s="31"/>
      <c r="E8" s="21">
        <v>12811.79</v>
      </c>
      <c r="F8" s="29"/>
      <c r="G8" s="29"/>
      <c r="I8" s="10"/>
    </row>
    <row r="9" spans="1:9" ht="21" customHeight="1" x14ac:dyDescent="0.25">
      <c r="A9" s="19" t="s">
        <v>24</v>
      </c>
      <c r="B9" s="20" t="s">
        <v>25</v>
      </c>
      <c r="C9" s="29"/>
      <c r="D9" s="31"/>
      <c r="E9" s="21">
        <f>569.13+57.61</f>
        <v>626.74</v>
      </c>
      <c r="F9" s="29"/>
      <c r="G9" s="29"/>
      <c r="I9" s="10"/>
    </row>
    <row r="10" spans="1:9" ht="22.5" customHeight="1" x14ac:dyDescent="0.25">
      <c r="A10" s="19" t="s">
        <v>26</v>
      </c>
      <c r="B10" s="20" t="s">
        <v>27</v>
      </c>
      <c r="C10" s="29"/>
      <c r="D10" s="31"/>
      <c r="E10" s="21">
        <v>4398.8900000000003</v>
      </c>
      <c r="F10" s="29"/>
      <c r="G10" s="29"/>
      <c r="I10" s="10"/>
    </row>
    <row r="11" spans="1:9" ht="22.5" customHeight="1" x14ac:dyDescent="0.25">
      <c r="A11" s="6" t="s">
        <v>13</v>
      </c>
      <c r="B11" s="7" t="s">
        <v>33</v>
      </c>
      <c r="C11" s="29"/>
      <c r="D11" s="31"/>
      <c r="E11" s="18">
        <v>36203.040000000001</v>
      </c>
      <c r="F11" s="29"/>
      <c r="G11" s="29"/>
    </row>
    <row r="12" spans="1:9" ht="22.5" customHeight="1" x14ac:dyDescent="0.25">
      <c r="A12" s="6" t="s">
        <v>3</v>
      </c>
      <c r="B12" s="7" t="s">
        <v>36</v>
      </c>
      <c r="C12" s="29"/>
      <c r="D12" s="31"/>
      <c r="E12" s="18">
        <f>87985.2+538.31</f>
        <v>88523.51</v>
      </c>
      <c r="F12" s="29"/>
      <c r="G12" s="29"/>
    </row>
    <row r="13" spans="1:9" ht="22.5" customHeight="1" x14ac:dyDescent="0.25">
      <c r="A13" s="6" t="s">
        <v>4</v>
      </c>
      <c r="B13" s="7" t="s">
        <v>34</v>
      </c>
      <c r="C13" s="29"/>
      <c r="D13" s="31"/>
      <c r="E13" s="24">
        <v>91727.039999999994</v>
      </c>
      <c r="F13" s="29"/>
      <c r="G13" s="29"/>
    </row>
    <row r="14" spans="1:9" ht="30" customHeight="1" x14ac:dyDescent="0.25">
      <c r="A14" s="6" t="s">
        <v>10</v>
      </c>
      <c r="B14" s="7" t="s">
        <v>17</v>
      </c>
      <c r="C14" s="29"/>
      <c r="D14" s="31"/>
      <c r="E14" s="18">
        <v>267981.8</v>
      </c>
      <c r="F14" s="29"/>
      <c r="G14" s="29"/>
    </row>
    <row r="15" spans="1:9" ht="22.5" customHeight="1" x14ac:dyDescent="0.25">
      <c r="A15" s="6" t="s">
        <v>11</v>
      </c>
      <c r="B15" s="11" t="s">
        <v>7</v>
      </c>
      <c r="C15" s="29"/>
      <c r="D15" s="31"/>
      <c r="E15" s="16">
        <v>30930.639999999999</v>
      </c>
      <c r="F15" s="29"/>
      <c r="G15" s="29"/>
    </row>
    <row r="16" spans="1:9" ht="22.5" customHeight="1" x14ac:dyDescent="0.25">
      <c r="A16" s="6" t="s">
        <v>12</v>
      </c>
      <c r="B16" s="11" t="s">
        <v>32</v>
      </c>
      <c r="C16" s="29"/>
      <c r="D16" s="31"/>
      <c r="E16" s="24">
        <v>16300</v>
      </c>
      <c r="F16" s="29"/>
      <c r="G16" s="29"/>
    </row>
    <row r="17" spans="1:7" ht="22.5" customHeight="1" x14ac:dyDescent="0.25">
      <c r="A17" s="6" t="s">
        <v>31</v>
      </c>
      <c r="B17" s="11" t="s">
        <v>1</v>
      </c>
      <c r="C17" s="29"/>
      <c r="D17" s="31"/>
      <c r="E17" s="16">
        <v>28800</v>
      </c>
      <c r="F17" s="29"/>
      <c r="G17" s="29"/>
    </row>
    <row r="18" spans="1:7" ht="22.5" customHeight="1" x14ac:dyDescent="0.25">
      <c r="A18" s="6" t="s">
        <v>35</v>
      </c>
      <c r="B18" s="11" t="s">
        <v>29</v>
      </c>
      <c r="C18" s="30"/>
      <c r="D18" s="31"/>
      <c r="E18" s="16">
        <v>418638.77</v>
      </c>
      <c r="F18" s="30"/>
      <c r="G18" s="30"/>
    </row>
    <row r="19" spans="1:7" ht="22.5" customHeight="1" x14ac:dyDescent="0.25">
      <c r="A19" s="32" t="s">
        <v>5</v>
      </c>
      <c r="B19" s="33"/>
      <c r="C19" s="8">
        <f>C4+C18</f>
        <v>1720518.08</v>
      </c>
      <c r="D19" s="15">
        <f>D4</f>
        <v>1695893.6800000002</v>
      </c>
      <c r="E19" s="14">
        <f>E4</f>
        <v>1461779.56</v>
      </c>
      <c r="F19" s="14">
        <f>F4</f>
        <v>258738.52000000002</v>
      </c>
      <c r="G19" s="14">
        <f>G4</f>
        <v>24624.399999999907</v>
      </c>
    </row>
    <row r="20" spans="1:7" ht="6.75" customHeight="1" x14ac:dyDescent="0.25">
      <c r="A20" s="12"/>
      <c r="B20" s="12"/>
      <c r="C20" s="13"/>
      <c r="D20" s="17"/>
      <c r="E20" s="13"/>
      <c r="F20" s="13"/>
      <c r="G20" s="13"/>
    </row>
    <row r="21" spans="1:7" ht="123.75" customHeight="1" x14ac:dyDescent="0.25">
      <c r="B21" s="36" t="s">
        <v>39</v>
      </c>
      <c r="C21" s="36"/>
      <c r="D21" s="36"/>
      <c r="E21" s="36"/>
      <c r="F21" s="36"/>
      <c r="G21" s="36"/>
    </row>
    <row r="22" spans="1:7" s="23" customFormat="1" ht="27.75" customHeight="1" x14ac:dyDescent="0.25">
      <c r="A22" s="22"/>
      <c r="B22" s="26" t="s">
        <v>38</v>
      </c>
      <c r="C22" s="25"/>
      <c r="D22" s="25"/>
      <c r="E22" s="25"/>
      <c r="F22" s="25"/>
      <c r="G22" s="25"/>
    </row>
  </sheetData>
  <mergeCells count="8">
    <mergeCell ref="B21:G21"/>
    <mergeCell ref="A2:G2"/>
    <mergeCell ref="G4:G18"/>
    <mergeCell ref="D4:D18"/>
    <mergeCell ref="A19:B19"/>
    <mergeCell ref="A3:B3"/>
    <mergeCell ref="C4:C18"/>
    <mergeCell ref="F4:F18"/>
  </mergeCells>
  <pageMargins left="0.15748031496062992" right="0.15748031496062992" top="0.11811023622047245" bottom="0.1181102362204724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2015-04-22T08:30:35Z</dcterms:modified>
</cp:coreProperties>
</file>